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Bor\YandexDisk-BoriandiXIV@yandex.ru\ТСФ\Чкалова\Проект Чкалова 2\Печать\"/>
    </mc:Choice>
  </mc:AlternateContent>
  <xr:revisionPtr revIDLastSave="0" documentId="13_ncr:1_{7B6C29F3-E6D5-4299-BA11-B201C850F262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0" i="1" l="1"/>
  <c r="E52" i="1" l="1"/>
  <c r="E51" i="1"/>
  <c r="E49" i="1"/>
  <c r="E53" i="1" s="1"/>
  <c r="E46" i="1"/>
  <c r="E45" i="1"/>
  <c r="B45" i="1"/>
  <c r="B44" i="1"/>
  <c r="E44" i="1" s="1"/>
  <c r="B43" i="1"/>
  <c r="E43" i="1" s="1"/>
  <c r="E42" i="1"/>
  <c r="B42" i="1"/>
  <c r="E41" i="1"/>
  <c r="B41" i="1"/>
  <c r="E40" i="1"/>
  <c r="E35" i="1"/>
  <c r="E34" i="1"/>
  <c r="E36" i="1" s="1"/>
  <c r="E33" i="1"/>
  <c r="E30" i="1"/>
  <c r="B29" i="1"/>
  <c r="E29" i="1" s="1"/>
  <c r="E28" i="1"/>
  <c r="B28" i="1"/>
  <c r="B27" i="1"/>
  <c r="E27" i="1" s="1"/>
  <c r="E22" i="1"/>
  <c r="E21" i="1"/>
  <c r="E20" i="1"/>
  <c r="E19" i="1"/>
  <c r="E18" i="1"/>
  <c r="E17" i="1"/>
  <c r="E16" i="1"/>
  <c r="E15" i="1"/>
  <c r="E14" i="1"/>
  <c r="E23" i="1" s="1"/>
  <c r="E11" i="1"/>
  <c r="E10" i="1"/>
  <c r="E9" i="1"/>
  <c r="E8" i="1"/>
  <c r="E7" i="1"/>
  <c r="E6" i="1"/>
  <c r="E5" i="1"/>
  <c r="E12" i="1" s="1"/>
  <c r="E24" i="1" s="1"/>
  <c r="E4" i="1"/>
  <c r="E31" i="1" l="1"/>
  <c r="E37" i="1" s="1"/>
  <c r="E47" i="1"/>
  <c r="E54" i="1" s="1"/>
  <c r="E55" i="1" s="1"/>
</calcChain>
</file>

<file path=xl/sharedStrings.xml><?xml version="1.0" encoding="utf-8"?>
<sst xmlns="http://schemas.openxmlformats.org/spreadsheetml/2006/main" count="94" uniqueCount="52">
  <si>
    <t>Наименование</t>
  </si>
  <si>
    <t>Кол-во</t>
  </si>
  <si>
    <t>Ед. изм.</t>
  </si>
  <si>
    <t>Цена. ед., ₽</t>
  </si>
  <si>
    <t>Стоимость, ₽</t>
  </si>
  <si>
    <t>Дверь</t>
  </si>
  <si>
    <t>Материалы</t>
  </si>
  <si>
    <t>Брус 80 мм сосновый сухой, обрезной</t>
  </si>
  <si>
    <t>м³</t>
  </si>
  <si>
    <t>Брус 50 мм сосновый сухой, обрезной</t>
  </si>
  <si>
    <t>Стекло оконное 5 мм 350×330 мм</t>
  </si>
  <si>
    <t>шт</t>
  </si>
  <si>
    <t>Замок врезной</t>
  </si>
  <si>
    <t>Дверная ручка</t>
  </si>
  <si>
    <t>Дверные петли 180 мм</t>
  </si>
  <si>
    <t>Шпингалет торцевой</t>
  </si>
  <si>
    <t>Почтовая накладка</t>
  </si>
  <si>
    <t>Всего материалы:</t>
  </si>
  <si>
    <t>Работы</t>
  </si>
  <si>
    <t>Столярные работы</t>
  </si>
  <si>
    <t>услуга</t>
  </si>
  <si>
    <t>Изготовление декоративных элементов</t>
  </si>
  <si>
    <t>Установка фурнитуры</t>
  </si>
  <si>
    <t>Грунтовка, покраска пульверизатором</t>
  </si>
  <si>
    <t>Расходы мастерской (аренда, электричество)</t>
  </si>
  <si>
    <t>Изгоровлене фрез</t>
  </si>
  <si>
    <t>Транспортные расходы, погрузка/разгрузка</t>
  </si>
  <si>
    <t>Демонтаж сущ двери</t>
  </si>
  <si>
    <t>Монтаж двери</t>
  </si>
  <si>
    <t>Всего работы:</t>
  </si>
  <si>
    <t>Всего дверь:</t>
  </si>
  <si>
    <t>Перила</t>
  </si>
  <si>
    <t>Брус 250×250 мм</t>
  </si>
  <si>
    <t>Брус 100×100 мм</t>
  </si>
  <si>
    <t>Брус 150×100 мм</t>
  </si>
  <si>
    <t>Крепеж</t>
  </si>
  <si>
    <t>комплект</t>
  </si>
  <si>
    <t>Монтаж перил</t>
  </si>
  <si>
    <t>Всего перила:</t>
  </si>
  <si>
    <t>Навес</t>
  </si>
  <si>
    <t>Фальцевая кровля</t>
  </si>
  <si>
    <t>м²</t>
  </si>
  <si>
    <t>Стропила брус 120×50 мм</t>
  </si>
  <si>
    <t>Балки брус  120×80 мм</t>
  </si>
  <si>
    <t>Обрешетка доска 100×20 мм</t>
  </si>
  <si>
    <t>Подшивка потолка доска 150×20 мм</t>
  </si>
  <si>
    <t>Карниз и причелины брус 250×80 мм</t>
  </si>
  <si>
    <t>Метизы</t>
  </si>
  <si>
    <t>Монтажные работы</t>
  </si>
  <si>
    <t>Всего навес:</t>
  </si>
  <si>
    <t>Всего:</t>
  </si>
  <si>
    <t>Демонтажныеработы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</si>
</sst>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sz val="10"/>
      <color rgb="FF00000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3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right"/>
    </xf>
    <xf numFmtId="0" fontId="1" fillId="3" borderId="1" xfId="0" applyFont="1" applyFill="1" applyBorder="1" applyAlignment="1"/>
    <xf numFmtId="2" fontId="1" fillId="3" borderId="1" xfId="0" applyNumberFormat="1" applyFont="1" applyFill="1" applyBorder="1" applyAlignment="1"/>
    <xf numFmtId="0" fontId="1" fillId="0" borderId="0" xfId="0" applyFont="1" applyAlignment="1"/>
    <xf numFmtId="2" fontId="1" fillId="0" borderId="0" xfId="0" applyNumberFormat="1" applyFont="1" applyAlignment="1"/>
    <xf numFmtId="0" fontId="3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/>
    <xf numFmtId="0" fontId="1" fillId="0" borderId="0" xfId="0" applyFont="1" applyAlignment="1"/>
    <xf numFmtId="0" fontId="1" fillId="0" borderId="0" xfId="0" applyFont="1" applyAlignment="1"/>
    <xf numFmtId="2" fontId="1" fillId="0" borderId="0" xfId="0" applyNumberFormat="1" applyFont="1" applyAlignment="1">
      <alignment vertical="center"/>
    </xf>
    <xf numFmtId="0" fontId="4" fillId="0" borderId="0" xfId="0" applyFont="1" applyAlignment="1"/>
    <xf numFmtId="2" fontId="4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1" fillId="0" borderId="1" xfId="0" applyNumberFormat="1" applyFont="1" applyBorder="1" applyAlignment="1"/>
    <xf numFmtId="0" fontId="1" fillId="0" borderId="1" xfId="0" applyFont="1" applyBorder="1"/>
    <xf numFmtId="2" fontId="2" fillId="0" borderId="1" xfId="0" applyNumberFormat="1" applyFont="1" applyBorder="1" applyAlignment="1"/>
    <xf numFmtId="0" fontId="1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1" fillId="0" borderId="2" xfId="0" applyFont="1" applyBorder="1" applyAlignment="1"/>
    <xf numFmtId="0" fontId="1" fillId="3" borderId="2" xfId="0" applyFont="1" applyFill="1" applyBorder="1" applyAlignment="1">
      <alignment horizontal="right"/>
    </xf>
    <xf numFmtId="0" fontId="1" fillId="2" borderId="2" xfId="0" applyFont="1" applyFill="1" applyBorder="1" applyAlignment="1"/>
    <xf numFmtId="0" fontId="3" fillId="3" borderId="2" xfId="0" applyFont="1" applyFill="1" applyBorder="1" applyAlignment="1">
      <alignment wrapText="1"/>
    </xf>
    <xf numFmtId="0" fontId="1" fillId="3" borderId="2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55"/>
  <sheetViews>
    <sheetView tabSelected="1" topLeftCell="A25" workbookViewId="0">
      <selection activeCell="E53" sqref="E53"/>
    </sheetView>
  </sheetViews>
  <sheetFormatPr defaultColWidth="14.453125" defaultRowHeight="15.75" customHeight="1" x14ac:dyDescent="0.25"/>
  <cols>
    <col min="1" max="1" width="41.08984375" customWidth="1"/>
    <col min="2" max="2" width="7.7265625" customWidth="1"/>
    <col min="3" max="3" width="9.453125" customWidth="1"/>
  </cols>
  <sheetData>
    <row r="1" spans="1:8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8" ht="15.75" customHeight="1" x14ac:dyDescent="0.25">
      <c r="A2" s="28" t="s">
        <v>5</v>
      </c>
      <c r="B2" s="24"/>
      <c r="C2" s="24"/>
      <c r="D2" s="24"/>
      <c r="E2" s="25"/>
    </row>
    <row r="3" spans="1:8" ht="15.75" customHeight="1" x14ac:dyDescent="0.25">
      <c r="A3" s="29" t="s">
        <v>6</v>
      </c>
      <c r="B3" s="24"/>
      <c r="C3" s="24"/>
      <c r="D3" s="24"/>
      <c r="E3" s="25"/>
      <c r="G3" s="2"/>
    </row>
    <row r="4" spans="1:8" ht="15.75" customHeight="1" x14ac:dyDescent="0.25">
      <c r="A4" s="3" t="s">
        <v>7</v>
      </c>
      <c r="B4" s="4">
        <v>1</v>
      </c>
      <c r="C4" s="5" t="s">
        <v>8</v>
      </c>
      <c r="D4" s="6">
        <v>24000</v>
      </c>
      <c r="E4" s="6">
        <f t="shared" ref="E4:E11" si="0">B4*D4</f>
        <v>24000</v>
      </c>
      <c r="G4" s="2"/>
    </row>
    <row r="5" spans="1:8" ht="15.75" customHeight="1" x14ac:dyDescent="0.25">
      <c r="A5" s="3" t="s">
        <v>9</v>
      </c>
      <c r="B5" s="4">
        <v>0.5</v>
      </c>
      <c r="C5" s="5" t="s">
        <v>8</v>
      </c>
      <c r="D5" s="6">
        <v>24000</v>
      </c>
      <c r="E5" s="6">
        <f t="shared" si="0"/>
        <v>12000</v>
      </c>
      <c r="G5" s="2"/>
    </row>
    <row r="6" spans="1:8" ht="15.75" customHeight="1" x14ac:dyDescent="0.25">
      <c r="A6" s="3" t="s">
        <v>10</v>
      </c>
      <c r="B6" s="4">
        <v>3</v>
      </c>
      <c r="C6" s="5" t="s">
        <v>11</v>
      </c>
      <c r="D6" s="6">
        <v>250</v>
      </c>
      <c r="E6" s="6">
        <f t="shared" si="0"/>
        <v>750</v>
      </c>
    </row>
    <row r="7" spans="1:8" ht="15.75" customHeight="1" x14ac:dyDescent="0.25">
      <c r="A7" s="3" t="s">
        <v>12</v>
      </c>
      <c r="B7" s="4">
        <v>1</v>
      </c>
      <c r="C7" s="5" t="s">
        <v>11</v>
      </c>
      <c r="D7" s="6">
        <v>3000</v>
      </c>
      <c r="E7" s="6">
        <f t="shared" si="0"/>
        <v>3000</v>
      </c>
    </row>
    <row r="8" spans="1:8" ht="15.75" customHeight="1" x14ac:dyDescent="0.25">
      <c r="A8" s="3" t="s">
        <v>13</v>
      </c>
      <c r="B8" s="4">
        <v>2</v>
      </c>
      <c r="C8" s="5" t="s">
        <v>11</v>
      </c>
      <c r="D8" s="6">
        <v>5000</v>
      </c>
      <c r="E8" s="6">
        <f t="shared" si="0"/>
        <v>10000</v>
      </c>
    </row>
    <row r="9" spans="1:8" ht="15.75" customHeight="1" x14ac:dyDescent="0.25">
      <c r="A9" s="3" t="s">
        <v>14</v>
      </c>
      <c r="B9" s="4">
        <v>4</v>
      </c>
      <c r="C9" s="5" t="s">
        <v>11</v>
      </c>
      <c r="D9" s="6">
        <v>2000</v>
      </c>
      <c r="E9" s="6">
        <f t="shared" si="0"/>
        <v>8000</v>
      </c>
    </row>
    <row r="10" spans="1:8" ht="15.75" customHeight="1" x14ac:dyDescent="0.25">
      <c r="A10" s="3" t="s">
        <v>15</v>
      </c>
      <c r="B10" s="4">
        <v>2</v>
      </c>
      <c r="C10" s="5" t="s">
        <v>11</v>
      </c>
      <c r="D10" s="6">
        <v>2000</v>
      </c>
      <c r="E10" s="6">
        <f t="shared" si="0"/>
        <v>4000</v>
      </c>
    </row>
    <row r="11" spans="1:8" ht="15.75" customHeight="1" x14ac:dyDescent="0.25">
      <c r="A11" s="7" t="s">
        <v>16</v>
      </c>
      <c r="B11" s="5">
        <v>1</v>
      </c>
      <c r="C11" s="5" t="s">
        <v>11</v>
      </c>
      <c r="D11" s="6">
        <v>2500</v>
      </c>
      <c r="E11" s="6">
        <f t="shared" si="0"/>
        <v>2500</v>
      </c>
    </row>
    <row r="12" spans="1:8" ht="15.75" customHeight="1" x14ac:dyDescent="0.25">
      <c r="A12" s="27" t="s">
        <v>17</v>
      </c>
      <c r="B12" s="24"/>
      <c r="C12" s="24"/>
      <c r="D12" s="25"/>
      <c r="E12" s="8">
        <f>SUM(E4:E11)</f>
        <v>64250</v>
      </c>
    </row>
    <row r="13" spans="1:8" ht="15.75" customHeight="1" x14ac:dyDescent="0.25">
      <c r="A13" s="30" t="s">
        <v>18</v>
      </c>
      <c r="B13" s="24"/>
      <c r="C13" s="24"/>
      <c r="D13" s="24"/>
      <c r="E13" s="25"/>
    </row>
    <row r="14" spans="1:8" ht="15.75" customHeight="1" x14ac:dyDescent="0.25">
      <c r="A14" s="3" t="s">
        <v>19</v>
      </c>
      <c r="B14" s="4">
        <v>1</v>
      </c>
      <c r="C14" s="5" t="s">
        <v>20</v>
      </c>
      <c r="D14" s="6">
        <v>76000</v>
      </c>
      <c r="E14" s="6">
        <f t="shared" ref="E14:E22" si="1">B14*D14</f>
        <v>76000</v>
      </c>
      <c r="G14" s="9"/>
      <c r="H14" s="10"/>
    </row>
    <row r="15" spans="1:8" ht="15.75" customHeight="1" x14ac:dyDescent="0.25">
      <c r="A15" s="3" t="s">
        <v>21</v>
      </c>
      <c r="B15" s="4">
        <v>1</v>
      </c>
      <c r="C15" s="5" t="s">
        <v>20</v>
      </c>
      <c r="D15" s="6">
        <v>7000</v>
      </c>
      <c r="E15" s="6">
        <f t="shared" si="1"/>
        <v>7000</v>
      </c>
      <c r="G15" s="9"/>
      <c r="H15" s="10"/>
    </row>
    <row r="16" spans="1:8" ht="15.75" customHeight="1" x14ac:dyDescent="0.25">
      <c r="A16" s="3" t="s">
        <v>22</v>
      </c>
      <c r="B16" s="4">
        <v>1</v>
      </c>
      <c r="C16" s="5" t="s">
        <v>20</v>
      </c>
      <c r="D16" s="6">
        <v>3000</v>
      </c>
      <c r="E16" s="6">
        <f t="shared" si="1"/>
        <v>3000</v>
      </c>
      <c r="G16" s="9"/>
      <c r="H16" s="2"/>
    </row>
    <row r="17" spans="1:26" ht="15.75" customHeight="1" x14ac:dyDescent="0.25">
      <c r="A17" s="11" t="s">
        <v>23</v>
      </c>
      <c r="B17" s="12">
        <v>1</v>
      </c>
      <c r="C17" s="13" t="s">
        <v>20</v>
      </c>
      <c r="D17" s="6">
        <v>5000</v>
      </c>
      <c r="E17" s="6">
        <f t="shared" si="1"/>
        <v>5000</v>
      </c>
      <c r="F17" s="14"/>
      <c r="G17" s="15"/>
      <c r="H17" s="16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customHeight="1" x14ac:dyDescent="0.25">
      <c r="A18" s="11" t="s">
        <v>24</v>
      </c>
      <c r="B18" s="12">
        <v>1</v>
      </c>
      <c r="C18" s="13" t="s">
        <v>20</v>
      </c>
      <c r="D18" s="6">
        <v>6000</v>
      </c>
      <c r="E18" s="6">
        <f t="shared" si="1"/>
        <v>6000</v>
      </c>
      <c r="F18" s="14"/>
      <c r="G18" s="17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5.75" customHeight="1" x14ac:dyDescent="0.25">
      <c r="A19" s="11" t="s">
        <v>25</v>
      </c>
      <c r="B19" s="12">
        <v>4</v>
      </c>
      <c r="C19" s="13" t="s">
        <v>11</v>
      </c>
      <c r="D19" s="6">
        <v>500</v>
      </c>
      <c r="E19" s="6">
        <f t="shared" si="1"/>
        <v>2000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5.75" customHeight="1" x14ac:dyDescent="0.25">
      <c r="A20" s="3" t="s">
        <v>26</v>
      </c>
      <c r="B20" s="4">
        <v>1</v>
      </c>
      <c r="C20" s="5" t="s">
        <v>20</v>
      </c>
      <c r="D20" s="6">
        <v>5000</v>
      </c>
      <c r="E20" s="6">
        <f t="shared" si="1"/>
        <v>5000</v>
      </c>
    </row>
    <row r="21" spans="1:26" ht="15.75" customHeight="1" x14ac:dyDescent="0.25">
      <c r="A21" s="3" t="s">
        <v>27</v>
      </c>
      <c r="B21" s="4">
        <v>1</v>
      </c>
      <c r="C21" s="5" t="s">
        <v>20</v>
      </c>
      <c r="D21" s="18">
        <v>3000</v>
      </c>
      <c r="E21" s="6">
        <f t="shared" si="1"/>
        <v>3000</v>
      </c>
    </row>
    <row r="22" spans="1:26" ht="15.75" customHeight="1" x14ac:dyDescent="0.25">
      <c r="A22" s="3" t="s">
        <v>28</v>
      </c>
      <c r="B22" s="4">
        <v>1</v>
      </c>
      <c r="C22" s="5" t="s">
        <v>20</v>
      </c>
      <c r="D22" s="6">
        <v>5000</v>
      </c>
      <c r="E22" s="6">
        <f t="shared" si="1"/>
        <v>5000</v>
      </c>
    </row>
    <row r="23" spans="1:26" ht="15.75" customHeight="1" x14ac:dyDescent="0.25">
      <c r="A23" s="23" t="s">
        <v>29</v>
      </c>
      <c r="B23" s="24"/>
      <c r="C23" s="24"/>
      <c r="D23" s="25"/>
      <c r="E23" s="19">
        <f>SUM(E14:E22)</f>
        <v>112000</v>
      </c>
    </row>
    <row r="24" spans="1:26" ht="15.75" customHeight="1" x14ac:dyDescent="0.25">
      <c r="A24" s="23" t="s">
        <v>30</v>
      </c>
      <c r="B24" s="24"/>
      <c r="C24" s="24"/>
      <c r="D24" s="25"/>
      <c r="E24" s="19">
        <f>SUM(E12,E23)</f>
        <v>176250</v>
      </c>
    </row>
    <row r="25" spans="1:26" ht="15.75" customHeight="1" x14ac:dyDescent="0.25">
      <c r="A25" s="28" t="s">
        <v>31</v>
      </c>
      <c r="B25" s="24"/>
      <c r="C25" s="24"/>
      <c r="D25" s="24"/>
      <c r="E25" s="25"/>
    </row>
    <row r="26" spans="1:26" ht="15.75" customHeight="1" x14ac:dyDescent="0.25">
      <c r="A26" s="26" t="s">
        <v>6</v>
      </c>
      <c r="B26" s="24"/>
      <c r="C26" s="24"/>
      <c r="D26" s="24"/>
      <c r="E26" s="25"/>
    </row>
    <row r="27" spans="1:26" ht="15.75" customHeight="1" x14ac:dyDescent="0.25">
      <c r="A27" s="5" t="s">
        <v>32</v>
      </c>
      <c r="B27" s="19">
        <f>(0.25*0.25*3)</f>
        <v>0.1875</v>
      </c>
      <c r="C27" s="5" t="s">
        <v>8</v>
      </c>
      <c r="D27" s="20">
        <v>24000</v>
      </c>
      <c r="E27" s="19">
        <f t="shared" ref="E27:E30" si="2">B27*D27</f>
        <v>4500</v>
      </c>
      <c r="G27" s="2"/>
    </row>
    <row r="28" spans="1:26" ht="15.75" customHeight="1" x14ac:dyDescent="0.25">
      <c r="A28" s="5" t="s">
        <v>33</v>
      </c>
      <c r="B28" s="21">
        <f>((0.1*0.1*3)+(0.1*0.1*6))*2</f>
        <v>0.18000000000000005</v>
      </c>
      <c r="C28" s="5" t="s">
        <v>8</v>
      </c>
      <c r="D28" s="20">
        <v>24000</v>
      </c>
      <c r="E28" s="19">
        <f t="shared" si="2"/>
        <v>4320.0000000000009</v>
      </c>
      <c r="G28" s="2"/>
    </row>
    <row r="29" spans="1:26" ht="15.75" customHeight="1" x14ac:dyDescent="0.25">
      <c r="A29" s="5" t="s">
        <v>34</v>
      </c>
      <c r="B29" s="19">
        <f>((0.15*0.1*3))*2</f>
        <v>0.09</v>
      </c>
      <c r="C29" s="5" t="s">
        <v>8</v>
      </c>
      <c r="D29" s="20">
        <v>24000</v>
      </c>
      <c r="E29" s="19">
        <f t="shared" si="2"/>
        <v>2160</v>
      </c>
      <c r="G29" s="2"/>
    </row>
    <row r="30" spans="1:26" ht="15.75" customHeight="1" x14ac:dyDescent="0.25">
      <c r="A30" s="5" t="s">
        <v>35</v>
      </c>
      <c r="B30" s="20">
        <v>1</v>
      </c>
      <c r="C30" s="5" t="s">
        <v>36</v>
      </c>
      <c r="D30" s="20">
        <v>1000</v>
      </c>
      <c r="E30" s="19">
        <f t="shared" si="2"/>
        <v>1000</v>
      </c>
    </row>
    <row r="31" spans="1:26" ht="15.75" customHeight="1" x14ac:dyDescent="0.25">
      <c r="A31" s="27" t="s">
        <v>17</v>
      </c>
      <c r="B31" s="24"/>
      <c r="C31" s="24"/>
      <c r="D31" s="25"/>
      <c r="E31" s="19">
        <f>SUM(E27:E30)</f>
        <v>11980</v>
      </c>
    </row>
    <row r="32" spans="1:26" ht="15.75" customHeight="1" x14ac:dyDescent="0.25">
      <c r="A32" s="26" t="s">
        <v>18</v>
      </c>
      <c r="B32" s="24"/>
      <c r="C32" s="24"/>
      <c r="D32" s="24"/>
      <c r="E32" s="25"/>
    </row>
    <row r="33" spans="1:7" ht="15.75" customHeight="1" x14ac:dyDescent="0.25">
      <c r="A33" s="3" t="s">
        <v>19</v>
      </c>
      <c r="B33" s="5">
        <v>1</v>
      </c>
      <c r="C33" s="5" t="s">
        <v>20</v>
      </c>
      <c r="D33" s="22">
        <v>12000</v>
      </c>
      <c r="E33" s="19">
        <f t="shared" ref="E33:E35" si="3">B33*D33</f>
        <v>12000</v>
      </c>
    </row>
    <row r="34" spans="1:7" ht="15.75" customHeight="1" x14ac:dyDescent="0.25">
      <c r="A34" s="5" t="s">
        <v>37</v>
      </c>
      <c r="B34" s="5">
        <v>1</v>
      </c>
      <c r="C34" s="5" t="s">
        <v>20</v>
      </c>
      <c r="D34" s="20">
        <v>5000</v>
      </c>
      <c r="E34" s="19">
        <f t="shared" si="3"/>
        <v>5000</v>
      </c>
    </row>
    <row r="35" spans="1:7" ht="15.75" customHeight="1" x14ac:dyDescent="0.25">
      <c r="A35" s="5" t="s">
        <v>26</v>
      </c>
      <c r="B35" s="5">
        <v>1</v>
      </c>
      <c r="C35" s="5" t="s">
        <v>20</v>
      </c>
      <c r="D35" s="20">
        <v>1000</v>
      </c>
      <c r="E35" s="19">
        <f t="shared" si="3"/>
        <v>1000</v>
      </c>
    </row>
    <row r="36" spans="1:7" ht="15.75" customHeight="1" x14ac:dyDescent="0.25">
      <c r="A36" s="23" t="s">
        <v>29</v>
      </c>
      <c r="B36" s="24"/>
      <c r="C36" s="24"/>
      <c r="D36" s="25"/>
      <c r="E36" s="19">
        <f>SUM(E33:E35)</f>
        <v>18000</v>
      </c>
    </row>
    <row r="37" spans="1:7" ht="15.75" customHeight="1" x14ac:dyDescent="0.25">
      <c r="A37" s="23" t="s">
        <v>38</v>
      </c>
      <c r="B37" s="24"/>
      <c r="C37" s="24"/>
      <c r="D37" s="25"/>
      <c r="E37" s="19">
        <f>SUM(E31,E36)</f>
        <v>29980</v>
      </c>
    </row>
    <row r="38" spans="1:7" ht="15.75" customHeight="1" x14ac:dyDescent="0.25">
      <c r="A38" s="28" t="s">
        <v>39</v>
      </c>
      <c r="B38" s="24"/>
      <c r="C38" s="24"/>
      <c r="D38" s="24"/>
      <c r="E38" s="25"/>
    </row>
    <row r="39" spans="1:7" ht="15.75" customHeight="1" x14ac:dyDescent="0.25">
      <c r="A39" s="26" t="s">
        <v>6</v>
      </c>
      <c r="B39" s="24"/>
      <c r="C39" s="24"/>
      <c r="D39" s="24"/>
      <c r="E39" s="25"/>
    </row>
    <row r="40" spans="1:7" ht="15.75" customHeight="1" x14ac:dyDescent="0.25">
      <c r="A40" s="5" t="s">
        <v>40</v>
      </c>
      <c r="B40" s="5">
        <v>2.48</v>
      </c>
      <c r="C40" s="5" t="s">
        <v>41</v>
      </c>
      <c r="D40" s="20">
        <v>800</v>
      </c>
      <c r="E40" s="19">
        <f t="shared" ref="E40:E46" si="4">B40*D40</f>
        <v>1984</v>
      </c>
    </row>
    <row r="41" spans="1:7" ht="15.75" customHeight="1" x14ac:dyDescent="0.25">
      <c r="A41" s="5" t="s">
        <v>42</v>
      </c>
      <c r="B41" s="19">
        <f>(0.12*0.05*6)</f>
        <v>3.6000000000000004E-2</v>
      </c>
      <c r="C41" s="5" t="s">
        <v>8</v>
      </c>
      <c r="D41" s="20">
        <v>9000</v>
      </c>
      <c r="E41" s="19">
        <f t="shared" si="4"/>
        <v>324.00000000000006</v>
      </c>
    </row>
    <row r="42" spans="1:7" ht="15.75" customHeight="1" x14ac:dyDescent="0.25">
      <c r="A42" s="5" t="s">
        <v>43</v>
      </c>
      <c r="B42" s="19">
        <f>(0.12*0.08)*(2*6)</f>
        <v>0.1152</v>
      </c>
      <c r="C42" s="5" t="s">
        <v>8</v>
      </c>
      <c r="D42" s="20">
        <v>9000</v>
      </c>
      <c r="E42" s="19">
        <f t="shared" si="4"/>
        <v>1036.8</v>
      </c>
    </row>
    <row r="43" spans="1:7" ht="15.75" customHeight="1" x14ac:dyDescent="0.25">
      <c r="A43" s="5" t="s">
        <v>44</v>
      </c>
      <c r="B43" s="19">
        <f>(0.1*0.02)*(3*6)</f>
        <v>3.6000000000000004E-2</v>
      </c>
      <c r="C43" s="5" t="s">
        <v>8</v>
      </c>
      <c r="D43" s="20">
        <v>11000</v>
      </c>
      <c r="E43" s="19">
        <f t="shared" si="4"/>
        <v>396.00000000000006</v>
      </c>
    </row>
    <row r="44" spans="1:7" ht="15.75" customHeight="1" x14ac:dyDescent="0.25">
      <c r="A44" s="5" t="s">
        <v>45</v>
      </c>
      <c r="B44" s="19">
        <f>(0.02*0.15)*(6*3)</f>
        <v>5.3999999999999999E-2</v>
      </c>
      <c r="C44" s="5" t="s">
        <v>8</v>
      </c>
      <c r="D44" s="20">
        <v>18000</v>
      </c>
      <c r="E44" s="19">
        <f t="shared" si="4"/>
        <v>972</v>
      </c>
    </row>
    <row r="45" spans="1:7" ht="15.75" customHeight="1" x14ac:dyDescent="0.25">
      <c r="A45" s="5" t="s">
        <v>46</v>
      </c>
      <c r="B45" s="21">
        <f>(0.25*0.08)*(6*2)</f>
        <v>0.24</v>
      </c>
      <c r="C45" s="5" t="s">
        <v>8</v>
      </c>
      <c r="D45" s="20">
        <v>24000</v>
      </c>
      <c r="E45" s="19">
        <f t="shared" si="4"/>
        <v>5760</v>
      </c>
      <c r="G45" s="2"/>
    </row>
    <row r="46" spans="1:7" ht="12.5" x14ac:dyDescent="0.25">
      <c r="A46" s="5" t="s">
        <v>47</v>
      </c>
      <c r="B46" s="5">
        <v>1</v>
      </c>
      <c r="C46" s="5" t="s">
        <v>36</v>
      </c>
      <c r="D46" s="20">
        <v>1000</v>
      </c>
      <c r="E46" s="19">
        <f t="shared" si="4"/>
        <v>1000</v>
      </c>
    </row>
    <row r="47" spans="1:7" ht="12.5" x14ac:dyDescent="0.25">
      <c r="A47" s="27" t="s">
        <v>17</v>
      </c>
      <c r="B47" s="24"/>
      <c r="C47" s="24"/>
      <c r="D47" s="25"/>
      <c r="E47" s="19">
        <f>SUM(E40:E46)</f>
        <v>11472.8</v>
      </c>
    </row>
    <row r="48" spans="1:7" ht="12.5" x14ac:dyDescent="0.25">
      <c r="A48" s="26" t="s">
        <v>18</v>
      </c>
      <c r="B48" s="24"/>
      <c r="C48" s="24"/>
      <c r="D48" s="24"/>
      <c r="E48" s="25"/>
    </row>
    <row r="49" spans="1:5" ht="12.5" x14ac:dyDescent="0.25">
      <c r="A49" s="5" t="s">
        <v>19</v>
      </c>
      <c r="B49" s="5">
        <v>1</v>
      </c>
      <c r="C49" s="5" t="s">
        <v>20</v>
      </c>
      <c r="D49" s="22">
        <v>8000</v>
      </c>
      <c r="E49" s="19">
        <f t="shared" ref="E49:E52" si="5">B49*D49</f>
        <v>8000</v>
      </c>
    </row>
    <row r="50" spans="1:5" ht="12.5" x14ac:dyDescent="0.25">
      <c r="A50" s="13" t="s">
        <v>51</v>
      </c>
      <c r="B50" s="13">
        <v>1</v>
      </c>
      <c r="C50" s="13" t="s">
        <v>20</v>
      </c>
      <c r="D50" s="22">
        <v>3000</v>
      </c>
      <c r="E50" s="19">
        <f t="shared" si="5"/>
        <v>3000</v>
      </c>
    </row>
    <row r="51" spans="1:5" ht="12.5" x14ac:dyDescent="0.25">
      <c r="A51" s="5" t="s">
        <v>48</v>
      </c>
      <c r="B51" s="5">
        <v>1</v>
      </c>
      <c r="C51" s="5" t="s">
        <v>20</v>
      </c>
      <c r="D51" s="20">
        <v>5000</v>
      </c>
      <c r="E51" s="19">
        <f t="shared" si="5"/>
        <v>5000</v>
      </c>
    </row>
    <row r="52" spans="1:5" ht="12.5" x14ac:dyDescent="0.25">
      <c r="A52" s="5" t="s">
        <v>26</v>
      </c>
      <c r="B52" s="5">
        <v>1</v>
      </c>
      <c r="C52" s="5" t="s">
        <v>20</v>
      </c>
      <c r="D52" s="20">
        <v>1000</v>
      </c>
      <c r="E52" s="19">
        <f t="shared" si="5"/>
        <v>1000</v>
      </c>
    </row>
    <row r="53" spans="1:5" ht="12.5" x14ac:dyDescent="0.25">
      <c r="A53" s="23" t="s">
        <v>29</v>
      </c>
      <c r="B53" s="24"/>
      <c r="C53" s="24"/>
      <c r="D53" s="25"/>
      <c r="E53" s="19">
        <f>SUM(E49:E52)</f>
        <v>17000</v>
      </c>
    </row>
    <row r="54" spans="1:5" ht="12.5" x14ac:dyDescent="0.25">
      <c r="A54" s="23" t="s">
        <v>49</v>
      </c>
      <c r="B54" s="24"/>
      <c r="C54" s="24"/>
      <c r="D54" s="25"/>
      <c r="E54" s="19">
        <f>SUM(E47,E53)</f>
        <v>28472.799999999999</v>
      </c>
    </row>
    <row r="55" spans="1:5" ht="12.5" x14ac:dyDescent="0.25">
      <c r="A55" s="23" t="s">
        <v>50</v>
      </c>
      <c r="B55" s="24"/>
      <c r="C55" s="24"/>
      <c r="D55" s="25"/>
      <c r="E55" s="19">
        <f>SUM(E24,E37,E54)</f>
        <v>234702.8</v>
      </c>
    </row>
  </sheetData>
  <mergeCells count="19">
    <mergeCell ref="A2:E2"/>
    <mergeCell ref="A3:E3"/>
    <mergeCell ref="A12:D12"/>
    <mergeCell ref="A13:E13"/>
    <mergeCell ref="A23:D23"/>
    <mergeCell ref="A24:D24"/>
    <mergeCell ref="A25:E25"/>
    <mergeCell ref="A47:D47"/>
    <mergeCell ref="A48:E48"/>
    <mergeCell ref="A53:D53"/>
    <mergeCell ref="A54:D54"/>
    <mergeCell ref="A55:D55"/>
    <mergeCell ref="A26:E26"/>
    <mergeCell ref="A31:D31"/>
    <mergeCell ref="A32:E32"/>
    <mergeCell ref="A36:D36"/>
    <mergeCell ref="A37:D37"/>
    <mergeCell ref="A38:E38"/>
    <mergeCell ref="A39:E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</cp:lastModifiedBy>
  <dcterms:modified xsi:type="dcterms:W3CDTF">2020-03-25T17:37:51Z</dcterms:modified>
</cp:coreProperties>
</file>